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7AF6E30D-28DF-4752-96D8-FF05169EA6C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7 -3'!$A$2:$W$15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W11" i="1" s="1"/>
  <c r="Q11" i="1"/>
  <c r="M11" i="1"/>
  <c r="I11" i="1"/>
  <c r="E11" i="1"/>
  <c r="T10" i="1"/>
  <c r="V10" i="1" s="1"/>
  <c r="Q10" i="1"/>
  <c r="M10" i="1"/>
  <c r="I10" i="1"/>
  <c r="E10" i="1"/>
  <c r="T9" i="1"/>
  <c r="W9" i="1" s="1"/>
  <c r="Q9" i="1"/>
  <c r="M9" i="1"/>
  <c r="I9" i="1"/>
  <c r="E9" i="1"/>
  <c r="T8" i="1"/>
  <c r="W8" i="1" s="1"/>
  <c r="Q8" i="1"/>
  <c r="M8" i="1"/>
  <c r="I8" i="1"/>
  <c r="E8" i="1"/>
  <c r="T12" i="1"/>
  <c r="V12" i="1" s="1"/>
  <c r="U13" i="1"/>
  <c r="H13" i="1"/>
  <c r="J13" i="1"/>
  <c r="K13" i="1"/>
  <c r="L13" i="1"/>
  <c r="N13" i="1"/>
  <c r="O13" i="1"/>
  <c r="P13" i="1"/>
  <c r="R13" i="1"/>
  <c r="G13" i="1"/>
  <c r="F13" i="1"/>
  <c r="D13" i="1"/>
  <c r="Q12" i="1"/>
  <c r="M12" i="1"/>
  <c r="V9" i="1" l="1"/>
  <c r="W10" i="1"/>
  <c r="V11" i="1"/>
  <c r="V8" i="1"/>
  <c r="T13" i="1"/>
  <c r="M13" i="1"/>
  <c r="V13" i="1" l="1"/>
  <c r="W12" i="1"/>
  <c r="Q13" i="1"/>
  <c r="E12" i="1"/>
  <c r="I12" i="1"/>
  <c r="I13" i="1" s="1"/>
  <c r="E13" i="1" l="1"/>
  <c r="W13" i="1"/>
  <c r="L15" i="1" l="1"/>
  <c r="S13" i="1" l="1"/>
  <c r="W14" i="1" l="1"/>
  <c r="H15" i="1" l="1"/>
  <c r="D15" i="1"/>
  <c r="W15" i="1" l="1"/>
</calcChain>
</file>

<file path=xl/sharedStrings.xml><?xml version="1.0" encoding="utf-8"?>
<sst xmlns="http://schemas.openxmlformats.org/spreadsheetml/2006/main" count="39" uniqueCount="25">
  <si>
    <t>NỘI DUNG KIẾN THỨC</t>
  </si>
  <si>
    <t>CÂU HỎI THEO MỨC ĐỘ NHẬN THỨC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</si>
  <si>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</si>
  <si>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</si>
  <si>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</si>
  <si>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</si>
  <si>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</si>
  <si>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</si>
  <si>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</si>
  <si>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</si>
  <si>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 xml:space="preserve">tổng </t>
  </si>
  <si>
    <t xml:space="preserve">tỉ lệ </t>
  </si>
  <si>
    <t>tổng số câu</t>
  </si>
  <si>
    <t>tổng điểm</t>
  </si>
  <si>
    <t>ĐƠN VỊ KIẾN THỨC</t>
  </si>
  <si>
    <t>% tổng điểm</t>
  </si>
  <si>
    <t>NHẬN BIẾT</t>
  </si>
  <si>
    <t>MÔN  CÔNG NGHỆ LỚP 11 THỜI GIAN 45 PHÚT</t>
  </si>
  <si>
    <t>STT</t>
  </si>
  <si>
    <t>MA TRẬN ĐỀ KIỂM TRA  HỌC KÌ I- NĂM HỌC 2024-2025</t>
  </si>
  <si>
    <t>Bài 7: Khái quát về gia công cơ khí</t>
  </si>
  <si>
    <t>Bài 8: Một số phương pháp gia công cơ khí</t>
  </si>
  <si>
    <t>Bài 9: Quy trình công nghệ gia công chi tiết</t>
  </si>
  <si>
    <t>Bài 11: Quá trình sản xuất cơ khí</t>
  </si>
  <si>
    <t>Bài 12: Dây chuyền sản xuất tự động với sự tham gia của 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</si>
</sst>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18"/>
  <sheetViews>
    <sheetView tabSelected="1" topLeftCell="O1" zoomScale="72" zoomScaleNormal="72" workbookViewId="0">
      <selection activeCell="AH17" sqref="AH17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43.613281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6" width="5.765625" style="2" customWidth="1"/>
    <col min="17" max="17" width="8.23046875" style="2" customWidth="1"/>
    <col min="18" max="19" width="5.765625" style="2" customWidth="1"/>
    <col min="20" max="20" width="8.84375" style="2" customWidth="1"/>
    <col min="21" max="21" width="7" style="2" customWidth="1"/>
    <col min="22" max="22" width="22.3046875" style="2" customWidth="1"/>
    <col min="23" max="23" width="10.4609375" style="2" customWidth="1"/>
    <col min="24" max="24" width="10.765625" style="2"/>
    <col min="25" max="28" width="9.84375" style="2" customWidth="1"/>
    <col min="29" max="16384" width="10.765625" style="2"/>
  </cols>
  <sheetData>
    <row r="2" spans="1:28" ht="30" customHeight="1" x14ac:dyDescent="0.3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7.5" customHeight="1" x14ac:dyDescent="0.3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25.15" customHeight="1" x14ac:dyDescent="0.35"/>
    <row r="5" spans="1:28" ht="42" customHeight="1" x14ac:dyDescent="0.35">
      <c r="A5" s="22" t="s">
        <v>18</v>
      </c>
      <c r="B5" s="22" t="s">
        <v>0</v>
      </c>
      <c r="C5" s="23" t="s">
        <v>14</v>
      </c>
      <c r="D5" s="22" t="s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 t="s">
        <v>12</v>
      </c>
      <c r="U5" s="22"/>
      <c r="V5" s="22" t="s">
        <v>9</v>
      </c>
      <c r="W5" s="26" t="s">
        <v>15</v>
      </c>
    </row>
    <row r="6" spans="1:28" ht="28.15" customHeight="1" x14ac:dyDescent="0.35">
      <c r="A6" s="22"/>
      <c r="B6" s="22"/>
      <c r="C6" s="24"/>
      <c r="D6" s="22" t="s">
        <v>16</v>
      </c>
      <c r="E6" s="22"/>
      <c r="F6" s="22"/>
      <c r="G6" s="22"/>
      <c r="H6" s="22" t="s">
        <v>2</v>
      </c>
      <c r="I6" s="22"/>
      <c r="J6" s="22"/>
      <c r="K6" s="22"/>
      <c r="L6" s="22" t="s">
        <v>3</v>
      </c>
      <c r="M6" s="22"/>
      <c r="N6" s="22"/>
      <c r="O6" s="22"/>
      <c r="P6" s="22" t="s">
        <v>4</v>
      </c>
      <c r="Q6" s="22"/>
      <c r="R6" s="22"/>
      <c r="S6" s="22"/>
      <c r="T6" s="22"/>
      <c r="U6" s="22"/>
      <c r="V6" s="22"/>
      <c r="W6" s="26"/>
    </row>
    <row r="7" spans="1:28" ht="30" x14ac:dyDescent="0.35">
      <c r="A7" s="22"/>
      <c r="B7" s="22"/>
      <c r="C7" s="25"/>
      <c r="D7" s="1" t="s">
        <v>5</v>
      </c>
      <c r="E7" s="1" t="s">
        <v>6</v>
      </c>
      <c r="F7" s="1" t="s">
        <v>7</v>
      </c>
      <c r="G7" s="1" t="s">
        <v>6</v>
      </c>
      <c r="H7" s="1" t="s">
        <v>5</v>
      </c>
      <c r="I7" s="1" t="s">
        <v>6</v>
      </c>
      <c r="J7" s="1" t="s">
        <v>7</v>
      </c>
      <c r="K7" s="1" t="s">
        <v>6</v>
      </c>
      <c r="L7" s="1" t="s">
        <v>5</v>
      </c>
      <c r="M7" s="1" t="s">
        <v>6</v>
      </c>
      <c r="N7" s="1" t="s">
        <v>7</v>
      </c>
      <c r="O7" s="1" t="s">
        <v>6</v>
      </c>
      <c r="P7" s="1" t="s">
        <v>5</v>
      </c>
      <c r="Q7" s="1" t="s">
        <v>6</v>
      </c>
      <c r="R7" s="1" t="s">
        <v>7</v>
      </c>
      <c r="S7" s="1" t="s">
        <v>6</v>
      </c>
      <c r="T7" s="1" t="s">
        <v>5</v>
      </c>
      <c r="U7" s="1" t="s">
        <v>8</v>
      </c>
      <c r="V7" s="22"/>
      <c r="W7" s="26"/>
    </row>
    <row r="8" spans="1:28" ht="30" customHeight="1" x14ac:dyDescent="0.35">
      <c r="A8" s="20">
        <v>1</v>
      </c>
      <c r="B8" s="35"/>
      <c r="C8" s="12" t="s">
        <v>20</v>
      </c>
      <c r="D8" s="16">
        <v>3</v>
      </c>
      <c r="E8" s="1">
        <f t="shared" ref="E8" si="0">1.125*D8</f>
        <v>3.375</v>
      </c>
      <c r="F8" s="1"/>
      <c r="G8" s="1"/>
      <c r="H8" s="6">
        <v>2</v>
      </c>
      <c r="I8" s="17">
        <f t="shared" ref="I8" si="1">1.125*H8</f>
        <v>2.25</v>
      </c>
      <c r="J8" s="1"/>
      <c r="K8" s="1"/>
      <c r="L8" s="6">
        <v>2</v>
      </c>
      <c r="M8" s="17">
        <f t="shared" ref="M8" si="2">1.125*L8</f>
        <v>2.25</v>
      </c>
      <c r="N8" s="14"/>
      <c r="O8" s="1"/>
      <c r="P8" s="6">
        <v>1</v>
      </c>
      <c r="Q8" s="17">
        <f t="shared" ref="Q8" si="3">1.125*P8</f>
        <v>1.125</v>
      </c>
      <c r="R8" s="6"/>
      <c r="S8" s="15"/>
      <c r="T8" s="6">
        <f t="shared" ref="T8" si="4">D8+H8+L8+P8</f>
        <v>8</v>
      </c>
      <c r="U8" s="1"/>
      <c r="V8" s="6">
        <f t="shared" ref="V8" si="5">T8*1.125</f>
        <v>9</v>
      </c>
      <c r="W8" s="18">
        <f>T8*0.25/10</f>
        <v>0.2</v>
      </c>
    </row>
    <row r="9" spans="1:28" ht="30" customHeight="1" x14ac:dyDescent="0.35">
      <c r="A9" s="20">
        <v>2</v>
      </c>
      <c r="B9" s="35"/>
      <c r="C9" s="12" t="s">
        <v>21</v>
      </c>
      <c r="D9" s="16">
        <v>4</v>
      </c>
      <c r="E9" s="1">
        <f t="shared" ref="E9:E11" si="6">1.125*D9</f>
        <v>4.5</v>
      </c>
      <c r="F9" s="1"/>
      <c r="G9" s="1"/>
      <c r="H9" s="6">
        <v>3</v>
      </c>
      <c r="I9" s="17">
        <f t="shared" ref="I9:I11" si="7">1.125*H9</f>
        <v>3.375</v>
      </c>
      <c r="J9" s="1"/>
      <c r="K9" s="1"/>
      <c r="L9" s="6">
        <v>2</v>
      </c>
      <c r="M9" s="17">
        <f t="shared" ref="M9:M11" si="8">1.125*L9</f>
        <v>2.25</v>
      </c>
      <c r="N9" s="14"/>
      <c r="O9" s="1"/>
      <c r="P9" s="6">
        <v>0</v>
      </c>
      <c r="Q9" s="17">
        <f t="shared" ref="Q9:Q11" si="9">1.125*P9</f>
        <v>0</v>
      </c>
      <c r="R9" s="6"/>
      <c r="S9" s="15"/>
      <c r="T9" s="6">
        <f t="shared" ref="T9:T11" si="10">D9+H9+L9+P9</f>
        <v>9</v>
      </c>
      <c r="U9" s="1"/>
      <c r="V9" s="6">
        <f t="shared" ref="V9:V11" si="11">T9*1.125</f>
        <v>10.125</v>
      </c>
      <c r="W9" s="18">
        <f t="shared" ref="W9:W11" si="12">T9*0.25/10</f>
        <v>0.22500000000000001</v>
      </c>
    </row>
    <row r="10" spans="1:28" ht="30" customHeight="1" x14ac:dyDescent="0.35">
      <c r="A10" s="20">
        <v>3</v>
      </c>
      <c r="B10" s="35"/>
      <c r="C10" s="12" t="s">
        <v>22</v>
      </c>
      <c r="D10" s="16">
        <v>3</v>
      </c>
      <c r="E10" s="1">
        <f t="shared" si="6"/>
        <v>3.375</v>
      </c>
      <c r="F10" s="1"/>
      <c r="G10" s="1"/>
      <c r="H10" s="6">
        <v>2</v>
      </c>
      <c r="I10" s="17">
        <f t="shared" si="7"/>
        <v>2.25</v>
      </c>
      <c r="J10" s="1"/>
      <c r="K10" s="1"/>
      <c r="L10" s="6">
        <v>1</v>
      </c>
      <c r="M10" s="17">
        <f t="shared" si="8"/>
        <v>1.125</v>
      </c>
      <c r="N10" s="14"/>
      <c r="O10" s="1"/>
      <c r="P10" s="6">
        <v>1</v>
      </c>
      <c r="Q10" s="17">
        <f t="shared" si="9"/>
        <v>1.125</v>
      </c>
      <c r="R10" s="6"/>
      <c r="S10" s="15"/>
      <c r="T10" s="6">
        <f t="shared" si="10"/>
        <v>7</v>
      </c>
      <c r="U10" s="1"/>
      <c r="V10" s="6">
        <f t="shared" si="11"/>
        <v>7.875</v>
      </c>
      <c r="W10" s="18">
        <f t="shared" si="12"/>
        <v>0.17499999999999999</v>
      </c>
    </row>
    <row r="11" spans="1:28" ht="30" customHeight="1" x14ac:dyDescent="0.35">
      <c r="A11" s="20">
        <v>4</v>
      </c>
      <c r="B11" s="35"/>
      <c r="C11" s="12" t="s">
        <v>23</v>
      </c>
      <c r="D11" s="16">
        <v>3</v>
      </c>
      <c r="E11" s="1">
        <f t="shared" si="6"/>
        <v>3.375</v>
      </c>
      <c r="F11" s="1"/>
      <c r="G11" s="1"/>
      <c r="H11" s="6">
        <v>3</v>
      </c>
      <c r="I11" s="17">
        <f t="shared" si="7"/>
        <v>3.375</v>
      </c>
      <c r="J11" s="1"/>
      <c r="K11" s="1"/>
      <c r="L11" s="6">
        <v>2</v>
      </c>
      <c r="M11" s="17">
        <f t="shared" si="8"/>
        <v>2.25</v>
      </c>
      <c r="N11" s="14"/>
      <c r="O11" s="1"/>
      <c r="P11" s="6">
        <v>1</v>
      </c>
      <c r="Q11" s="17">
        <f t="shared" si="9"/>
        <v>1.125</v>
      </c>
      <c r="R11" s="6"/>
      <c r="S11" s="15"/>
      <c r="T11" s="6">
        <f t="shared" si="10"/>
        <v>9</v>
      </c>
      <c r="U11" s="1"/>
      <c r="V11" s="6">
        <f t="shared" si="11"/>
        <v>10.125</v>
      </c>
      <c r="W11" s="18">
        <f t="shared" si="12"/>
        <v>0.22500000000000001</v>
      </c>
    </row>
    <row r="12" spans="1:28" ht="30" customHeight="1" x14ac:dyDescent="0.35">
      <c r="A12" s="20">
        <v>5</v>
      </c>
      <c r="B12" s="36"/>
      <c r="C12" s="12" t="s">
        <v>24</v>
      </c>
      <c r="D12" s="16">
        <v>3</v>
      </c>
      <c r="E12" s="1">
        <f t="shared" ref="E12" si="13">1.125*D12</f>
        <v>3.375</v>
      </c>
      <c r="F12" s="1"/>
      <c r="G12" s="1"/>
      <c r="H12" s="6">
        <v>2</v>
      </c>
      <c r="I12" s="17">
        <f t="shared" ref="I12" si="14">1.125*H12</f>
        <v>2.25</v>
      </c>
      <c r="J12" s="1"/>
      <c r="K12" s="1"/>
      <c r="L12" s="6">
        <v>1</v>
      </c>
      <c r="M12" s="17">
        <f t="shared" ref="M12" si="15">1.125*L12</f>
        <v>1.125</v>
      </c>
      <c r="N12" s="14"/>
      <c r="O12" s="1"/>
      <c r="P12" s="6">
        <v>1</v>
      </c>
      <c r="Q12" s="17">
        <f t="shared" ref="Q12" si="16">1.125*P12</f>
        <v>1.125</v>
      </c>
      <c r="R12" s="6"/>
      <c r="S12" s="15"/>
      <c r="T12" s="6">
        <f t="shared" ref="T12" si="17">D12+H12+L12+P12</f>
        <v>7</v>
      </c>
      <c r="U12" s="1"/>
      <c r="V12" s="6">
        <f t="shared" ref="V12" si="18">T12*1.125</f>
        <v>7.875</v>
      </c>
      <c r="W12" s="18">
        <f>T12*0.25/10</f>
        <v>0.17499999999999999</v>
      </c>
    </row>
    <row r="13" spans="1:28" s="3" customFormat="1" ht="30" customHeight="1" x14ac:dyDescent="0.35">
      <c r="A13" s="32" t="s">
        <v>10</v>
      </c>
      <c r="B13" s="33"/>
      <c r="C13" s="7"/>
      <c r="D13" s="13">
        <f>SUM(D8:D12)</f>
        <v>16</v>
      </c>
      <c r="E13" s="13">
        <f>SUM(E8:E12)</f>
        <v>18</v>
      </c>
      <c r="F13" s="13">
        <f>SUM(F8:F12)</f>
        <v>0</v>
      </c>
      <c r="G13" s="13">
        <f>SUM(G8:G12)</f>
        <v>0</v>
      </c>
      <c r="H13" s="13">
        <f>SUM(H8:H12)</f>
        <v>12</v>
      </c>
      <c r="I13" s="19">
        <f>SUM(I8:I12)</f>
        <v>13.5</v>
      </c>
      <c r="J13" s="13">
        <f>SUM(J8:J12)</f>
        <v>0</v>
      </c>
      <c r="K13" s="13">
        <f>SUM(K8:K12)</f>
        <v>0</v>
      </c>
      <c r="L13" s="13">
        <f>SUM(L8:L12)</f>
        <v>8</v>
      </c>
      <c r="M13" s="19">
        <f>SUM(M8:M12)</f>
        <v>9</v>
      </c>
      <c r="N13" s="13">
        <f>SUM(N8:N12)</f>
        <v>0</v>
      </c>
      <c r="O13" s="13">
        <f>SUM(O8:O12)</f>
        <v>0</v>
      </c>
      <c r="P13" s="13">
        <f>SUM(P8:P12)</f>
        <v>4</v>
      </c>
      <c r="Q13" s="19">
        <f>SUM(Q8:Q12)</f>
        <v>4.5</v>
      </c>
      <c r="R13" s="13">
        <f>SUM(R8:R12)</f>
        <v>0</v>
      </c>
      <c r="S13" s="13">
        <f>SUM(S8:S12)</f>
        <v>0</v>
      </c>
      <c r="T13" s="13">
        <f>SUM(T8:T12)</f>
        <v>40</v>
      </c>
      <c r="U13" s="13">
        <f>SUM(U8:U12)</f>
        <v>0</v>
      </c>
      <c r="V13" s="13">
        <f>SUM(V8:V12)</f>
        <v>45</v>
      </c>
      <c r="W13" s="8">
        <f>SUM(W8:W12)</f>
        <v>1</v>
      </c>
    </row>
    <row r="14" spans="1:28" s="3" customFormat="1" ht="30" customHeight="1" x14ac:dyDescent="0.35">
      <c r="A14" s="34" t="s">
        <v>11</v>
      </c>
      <c r="B14" s="34"/>
      <c r="C14" s="7"/>
      <c r="D14" s="30">
        <v>0.4</v>
      </c>
      <c r="E14" s="31"/>
      <c r="F14" s="31"/>
      <c r="G14" s="31"/>
      <c r="H14" s="30">
        <v>0.3</v>
      </c>
      <c r="I14" s="31"/>
      <c r="J14" s="31"/>
      <c r="K14" s="31"/>
      <c r="L14" s="30">
        <v>0.2</v>
      </c>
      <c r="M14" s="31"/>
      <c r="N14" s="31"/>
      <c r="O14" s="31"/>
      <c r="P14" s="30">
        <v>0.1</v>
      </c>
      <c r="Q14" s="31"/>
      <c r="R14" s="31"/>
      <c r="S14" s="31"/>
      <c r="T14" s="5"/>
      <c r="U14" s="5"/>
      <c r="V14" s="5"/>
      <c r="W14" s="9">
        <f>SUM(D14:S14)</f>
        <v>0.99999999999999989</v>
      </c>
    </row>
    <row r="15" spans="1:28" s="3" customFormat="1" ht="30" customHeight="1" x14ac:dyDescent="0.35">
      <c r="A15" s="31" t="s">
        <v>13</v>
      </c>
      <c r="B15" s="31"/>
      <c r="C15" s="10"/>
      <c r="D15" s="27">
        <f>D13*0.25+F13*1</f>
        <v>4</v>
      </c>
      <c r="E15" s="28"/>
      <c r="F15" s="28"/>
      <c r="G15" s="29"/>
      <c r="H15" s="27">
        <f>H13*0.25+J13*1</f>
        <v>3</v>
      </c>
      <c r="I15" s="28"/>
      <c r="J15" s="28"/>
      <c r="K15" s="29"/>
      <c r="L15" s="27">
        <f>SUM(L8:L12)*0.25+SUM(N8:N12)*1</f>
        <v>2</v>
      </c>
      <c r="M15" s="28"/>
      <c r="N15" s="28"/>
      <c r="O15" s="29"/>
      <c r="P15" s="27">
        <v>1</v>
      </c>
      <c r="Q15" s="28"/>
      <c r="R15" s="28"/>
      <c r="S15" s="29"/>
      <c r="T15" s="5"/>
      <c r="U15" s="5"/>
      <c r="V15" s="5"/>
      <c r="W15" s="11">
        <f>SUM(D15:S15)</f>
        <v>10</v>
      </c>
    </row>
    <row r="16" spans="1:28" s="4" customFormat="1" ht="34.1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9" s="3" customFormat="1" ht="34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3" customFormat="1" ht="34.1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</sheetData>
  <mergeCells count="25">
    <mergeCell ref="A13:B13"/>
    <mergeCell ref="D15:G15"/>
    <mergeCell ref="A14:B14"/>
    <mergeCell ref="D14:G14"/>
    <mergeCell ref="A15:B15"/>
    <mergeCell ref="B8:B12"/>
    <mergeCell ref="P15:S15"/>
    <mergeCell ref="H14:K14"/>
    <mergeCell ref="L14:O14"/>
    <mergeCell ref="H15:K15"/>
    <mergeCell ref="L15:O15"/>
    <mergeCell ref="P14:S14"/>
    <mergeCell ref="A2:AB2"/>
    <mergeCell ref="A3:AB3"/>
    <mergeCell ref="D5:S5"/>
    <mergeCell ref="D6:G6"/>
    <mergeCell ref="H6:K6"/>
    <mergeCell ref="L6:O6"/>
    <mergeCell ref="P6:S6"/>
    <mergeCell ref="T5:U6"/>
    <mergeCell ref="C5:C7"/>
    <mergeCell ref="B5:B7"/>
    <mergeCell ref="A5:A7"/>
    <mergeCell ref="V5:V7"/>
    <mergeCell ref="W5:W7"/>
  </mergeCells>
  <phoneticPr fontId="4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2024-11-26T08:04:24Z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